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odri\Desktop\New folder\"/>
    </mc:Choice>
  </mc:AlternateContent>
  <xr:revisionPtr revIDLastSave="0" documentId="13_ncr:1_{7865923A-A28C-4D0E-84E8-8B369CB3F7DD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proiecte fonduri EU" sheetId="5" r:id="rId1"/>
    <sheet name="Sheet1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5" l="1"/>
  <c r="G8" i="5"/>
  <c r="G12" i="5" s="1"/>
  <c r="J8" i="5"/>
  <c r="P8" i="5"/>
  <c r="O8" i="5"/>
  <c r="J9" i="5"/>
  <c r="F9" i="5"/>
  <c r="I9" i="5" s="1"/>
  <c r="I12" i="5" s="1"/>
  <c r="E9" i="6"/>
  <c r="F9" i="6" s="1"/>
  <c r="E8" i="6"/>
  <c r="F8" i="6" s="1"/>
  <c r="C8" i="5"/>
  <c r="E4" i="6"/>
  <c r="F4" i="6" s="1"/>
  <c r="E3" i="6"/>
  <c r="F3" i="6" s="1"/>
  <c r="H7" i="5"/>
  <c r="H12" i="5" s="1"/>
  <c r="F8" i="5" l="1"/>
  <c r="J12" i="5"/>
  <c r="K12" i="5"/>
  <c r="F12" i="5" l="1"/>
  <c r="L8" i="5"/>
  <c r="L12" i="5" s="1"/>
</calcChain>
</file>

<file path=xl/sharedStrings.xml><?xml version="1.0" encoding="utf-8"?>
<sst xmlns="http://schemas.openxmlformats.org/spreadsheetml/2006/main" count="42" uniqueCount="38">
  <si>
    <t>Valoare totala</t>
  </si>
  <si>
    <t>Executant lucrari</t>
  </si>
  <si>
    <t>Ordin de incepere lucrari - a fost emis?</t>
  </si>
  <si>
    <t>Buget proiect</t>
  </si>
  <si>
    <t>Denumire proiect</t>
  </si>
  <si>
    <t>Programul Operational</t>
  </si>
  <si>
    <t>Stadiu (in implementare/contractare/evaluare)Termen finalizare</t>
  </si>
  <si>
    <t>Valoare eligibila</t>
  </si>
  <si>
    <t>Valoare grant</t>
  </si>
  <si>
    <t>Plati efectuate</t>
  </si>
  <si>
    <t>Finantare propusa din credit</t>
  </si>
  <si>
    <t>Nr.crt</t>
  </si>
  <si>
    <t>DA</t>
  </si>
  <si>
    <t>Termen finalizare</t>
  </si>
  <si>
    <t>Contributia proprie</t>
  </si>
  <si>
    <t>Plati de efectuat</t>
  </si>
  <si>
    <t>Data estimata de finalizare</t>
  </si>
  <si>
    <t>PNI ANGHEL SALIGNY</t>
  </si>
  <si>
    <t>TOTAL</t>
  </si>
  <si>
    <t>Progresul valoric %</t>
  </si>
  <si>
    <t>Progresul fizic %</t>
  </si>
  <si>
    <t>Situatia la data de 22.10.2024 a obiectivelor de investitii propuse a fi finantate din credit</t>
  </si>
  <si>
    <t>IN IMPLEMENTARE</t>
  </si>
  <si>
    <t>Modernizare infrastructura rutiera in comuna Mircea Voda, jud Constanta (cf AA1/19.12.2024 la contr 2376/21.03.2024)</t>
  </si>
  <si>
    <t>contr 2376/21.03.2024 (modernizare)</t>
  </si>
  <si>
    <t>AA1/19.12.2024</t>
  </si>
  <si>
    <t>Modernizare si reabilitare drumuri in comuna Mircea Voda, jud Constanta (contr finantare 501/13.02.2023; contr lucrari 476/18.01.2023)</t>
  </si>
  <si>
    <t xml:space="preserve"> contr lucrari 476/18.01.2023</t>
  </si>
  <si>
    <t>AA2/19.12.2024</t>
  </si>
  <si>
    <t>Extindere retea de canalizare in localitatea Mircea Voda (Zona Nord), judetul Constanta</t>
  </si>
  <si>
    <t>BUGET LOCAL</t>
  </si>
  <si>
    <t>TRANSNIC SUD CONSTRUCTII SA</t>
  </si>
  <si>
    <t>31.12.2026</t>
  </si>
  <si>
    <t>22,93%</t>
  </si>
  <si>
    <t>24,04%</t>
  </si>
  <si>
    <t>10,57%</t>
  </si>
  <si>
    <t>NU</t>
  </si>
  <si>
    <t>a fost predat PT-ul si urmeaza procedura de achizitie publica pt lucrari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</si>
</sst>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1" applyFont="1" applyBorder="1" applyAlignment="1">
      <alignment vertical="center"/>
    </xf>
    <xf numFmtId="164" fontId="0" fillId="0" borderId="0" xfId="0" applyNumberFormat="1"/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64" fontId="3" fillId="3" borderId="1" xfId="1" applyFont="1" applyFill="1" applyBorder="1" applyAlignment="1">
      <alignment horizontal="center" vertical="center"/>
    </xf>
    <xf numFmtId="164" fontId="3" fillId="3" borderId="1" xfId="1" applyFont="1" applyFill="1" applyBorder="1" applyAlignment="1">
      <alignment vertic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64" fontId="4" fillId="0" borderId="1" xfId="0" applyNumberFormat="1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64" fontId="4" fillId="0" borderId="1" xfId="0" applyNumberFormat="1" applyFont="1" applyBorder="1"/>
    <xf numFmtId="0" fontId="0" fillId="0" borderId="0" xfId="0" applyAlignment="1">
      <alignment wrapText="1"/>
    </xf>
    <xf numFmtId="164" fontId="0" fillId="0" borderId="0" xfId="1" applyFont="1"/>
    <xf numFmtId="0" fontId="0" fillId="3" borderId="1" xfId="0" applyFill="1" applyBorder="1" applyAlignment="1">
      <alignment wrapText="1"/>
    </xf>
    <xf numFmtId="164" fontId="0" fillId="3" borderId="1" xfId="0" applyNumberFormat="1" applyFill="1" applyBorder="1" applyAlignment="1">
      <alignment horizontal="center" vertical="center"/>
    </xf>
    <xf numFmtId="164" fontId="0" fillId="3" borderId="1" xfId="1" applyFont="1" applyFill="1" applyBorder="1" applyAlignment="1">
      <alignment horizontal="center" vertical="center"/>
    </xf>
    <xf numFmtId="164" fontId="0" fillId="3" borderId="1" xfId="1" applyFont="1" applyFill="1" applyBorder="1" applyAlignment="1">
      <alignment vertical="center"/>
    </xf>
    <xf numFmtId="165" fontId="0" fillId="3" borderId="1" xfId="0" applyNumberForma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</cellXfs>
  <cellStyles count="2">
    <cellStyle name="Normal" xfId="0" builtinId="0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O20"/>
  <sheetViews>
    <sheetView tabSelected="1" workbookViewId="0">
      <selection activeCell="B1" sqref="B1"/>
    </sheetView>
  </sheetViews>
  <sheetFormatPr defaultRowHeight="14.4" x14ac:dyDescent="0.55000000000000004"/>
  <cols>
    <col min="1" max="1" width="5.89453125" customWidth="1"/>
    <col min="2" max="2" width="30.68359375" customWidth="1"/>
    <col min="3" max="3" width="23" customWidth="1"/>
    <col min="4" max="4" width="18.41796875" customWidth="1"/>
    <col min="5" max="5" width="12.89453125" customWidth="1"/>
    <col min="6" max="6" width="15.89453125" customWidth="1"/>
    <col min="7" max="8" width="14.3125" bestFit="1" customWidth="1"/>
    <col min="9" max="9" width="14.68359375" customWidth="1"/>
    <col min="10" max="10" width="15.5234375" customWidth="1"/>
    <col min="11" max="11" width="15.3125" customWidth="1"/>
    <col min="12" max="12" width="14.3125" bestFit="1" customWidth="1"/>
    <col min="15" max="15" width="12.41796875" customWidth="1"/>
    <col min="17" max="17" width="11.1015625" customWidth="1"/>
  </cols>
  <sheetData>
    <row r="2" spans="1:41" x14ac:dyDescent="0.55000000000000004">
      <c r="B2" t="s">
        <v>21</v>
      </c>
    </row>
    <row r="5" spans="1:41" x14ac:dyDescent="0.55000000000000004">
      <c r="A5" s="1"/>
      <c r="B5" s="1"/>
      <c r="C5" s="1"/>
      <c r="D5" s="1"/>
      <c r="E5" s="2"/>
      <c r="F5" s="39" t="s">
        <v>3</v>
      </c>
      <c r="G5" s="39"/>
      <c r="H5" s="39"/>
      <c r="I5" s="39"/>
      <c r="J5" s="1"/>
      <c r="K5" s="1"/>
      <c r="L5" s="1"/>
      <c r="M5" s="1"/>
      <c r="N5" s="1"/>
      <c r="O5" s="1"/>
      <c r="P5" s="1"/>
      <c r="Q5" s="1"/>
    </row>
    <row r="6" spans="1:41" s="14" customFormat="1" ht="57.6" x14ac:dyDescent="0.55000000000000004">
      <c r="A6" s="11" t="s">
        <v>11</v>
      </c>
      <c r="B6" s="12" t="s">
        <v>4</v>
      </c>
      <c r="C6" s="12" t="s">
        <v>5</v>
      </c>
      <c r="D6" s="12" t="s">
        <v>6</v>
      </c>
      <c r="E6" s="12" t="s">
        <v>13</v>
      </c>
      <c r="F6" s="12" t="s">
        <v>0</v>
      </c>
      <c r="G6" s="12" t="s">
        <v>7</v>
      </c>
      <c r="H6" s="12" t="s">
        <v>8</v>
      </c>
      <c r="I6" s="12" t="s">
        <v>14</v>
      </c>
      <c r="J6" s="12" t="s">
        <v>9</v>
      </c>
      <c r="K6" s="13" t="s">
        <v>10</v>
      </c>
      <c r="L6" s="12" t="s">
        <v>15</v>
      </c>
      <c r="M6" s="12" t="s">
        <v>20</v>
      </c>
      <c r="N6" s="12" t="s">
        <v>19</v>
      </c>
      <c r="O6" s="12" t="s">
        <v>1</v>
      </c>
      <c r="P6" s="12" t="s">
        <v>2</v>
      </c>
      <c r="Q6" s="12" t="s">
        <v>16</v>
      </c>
    </row>
    <row r="7" spans="1:41" ht="66.599999999999994" customHeight="1" x14ac:dyDescent="0.55000000000000004">
      <c r="A7" s="20">
        <v>1</v>
      </c>
      <c r="B7" s="32" t="s">
        <v>23</v>
      </c>
      <c r="C7" s="20" t="s">
        <v>17</v>
      </c>
      <c r="D7" s="19" t="s">
        <v>22</v>
      </c>
      <c r="E7" s="20"/>
      <c r="F7" s="33">
        <v>6686592.2300000004</v>
      </c>
      <c r="G7" s="34">
        <v>6000534.6299999999</v>
      </c>
      <c r="H7" s="33">
        <f>G7</f>
        <v>6000534.6299999999</v>
      </c>
      <c r="I7" s="33">
        <v>686057.6</v>
      </c>
      <c r="J7" s="22">
        <v>942102.55</v>
      </c>
      <c r="K7" s="22">
        <v>2800000</v>
      </c>
      <c r="L7" s="35">
        <v>5744489.6900000004</v>
      </c>
      <c r="M7" s="36" t="s">
        <v>35</v>
      </c>
      <c r="N7" s="37">
        <v>0.13</v>
      </c>
      <c r="O7" s="19" t="s">
        <v>31</v>
      </c>
      <c r="P7" s="20" t="s">
        <v>12</v>
      </c>
      <c r="Q7" s="20" t="s">
        <v>32</v>
      </c>
      <c r="R7" s="9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</row>
    <row r="8" spans="1:41" ht="57.6" x14ac:dyDescent="0.55000000000000004">
      <c r="A8" s="20">
        <v>2</v>
      </c>
      <c r="B8" s="32" t="s">
        <v>26</v>
      </c>
      <c r="C8" s="20" t="str">
        <f>C7</f>
        <v>PNI ANGHEL SALIGNY</v>
      </c>
      <c r="D8" s="19" t="s">
        <v>22</v>
      </c>
      <c r="E8" s="21"/>
      <c r="F8" s="33">
        <f>G8+I8</f>
        <v>4646034.13</v>
      </c>
      <c r="G8" s="34">
        <f>H8</f>
        <v>3999465.37</v>
      </c>
      <c r="H8" s="34">
        <v>3999465.37</v>
      </c>
      <c r="I8" s="34">
        <v>646568.76</v>
      </c>
      <c r="J8" s="22">
        <f>1037770.07+70805</f>
        <v>1108575.0699999998</v>
      </c>
      <c r="K8" s="22">
        <v>2500000</v>
      </c>
      <c r="L8" s="35">
        <f>F8-J8</f>
        <v>3537459.06</v>
      </c>
      <c r="M8" s="36" t="s">
        <v>33</v>
      </c>
      <c r="N8" s="38" t="s">
        <v>34</v>
      </c>
      <c r="O8" s="19" t="str">
        <f>O7</f>
        <v>TRANSNIC SUD CONSTRUCTII SA</v>
      </c>
      <c r="P8" s="20" t="str">
        <f>P7</f>
        <v>DA</v>
      </c>
      <c r="Q8" s="21" t="s">
        <v>32</v>
      </c>
      <c r="R8" s="10"/>
    </row>
    <row r="9" spans="1:41" ht="43.2" x14ac:dyDescent="0.55000000000000004">
      <c r="A9" s="20">
        <v>3</v>
      </c>
      <c r="B9" s="32" t="s">
        <v>29</v>
      </c>
      <c r="C9" s="20" t="s">
        <v>30</v>
      </c>
      <c r="D9" s="19" t="s">
        <v>22</v>
      </c>
      <c r="E9" s="21"/>
      <c r="F9" s="33">
        <f>694076.58+13881.53+75186.85</f>
        <v>783144.95999999996</v>
      </c>
      <c r="G9" s="34">
        <v>0</v>
      </c>
      <c r="H9" s="34">
        <v>0</v>
      </c>
      <c r="I9" s="34">
        <f>F9-K9</f>
        <v>83144.959999999963</v>
      </c>
      <c r="J9" s="22">
        <f>75186.85-1041.11-9023-1388.15-9370.23</f>
        <v>54364.36</v>
      </c>
      <c r="K9" s="22">
        <v>700000</v>
      </c>
      <c r="L9" s="35"/>
      <c r="M9" s="36"/>
      <c r="N9" s="38"/>
      <c r="O9" s="20"/>
      <c r="P9" s="20" t="s">
        <v>36</v>
      </c>
      <c r="Q9" s="21" t="s">
        <v>32</v>
      </c>
      <c r="R9" s="10" t="s">
        <v>37</v>
      </c>
    </row>
    <row r="10" spans="1:41" x14ac:dyDescent="0.55000000000000004">
      <c r="A10" s="4"/>
      <c r="B10" s="3"/>
      <c r="C10" s="4"/>
      <c r="D10" s="20"/>
      <c r="E10" s="20"/>
      <c r="F10" s="5"/>
      <c r="G10" s="5"/>
      <c r="H10" s="6"/>
      <c r="I10" s="5"/>
      <c r="J10" s="22"/>
      <c r="K10" s="22"/>
      <c r="L10" s="7"/>
      <c r="M10" s="17"/>
      <c r="N10" s="16"/>
      <c r="O10" s="19"/>
      <c r="P10" s="20"/>
      <c r="Q10" s="20"/>
    </row>
    <row r="11" spans="1:41" x14ac:dyDescent="0.55000000000000004">
      <c r="A11" s="4"/>
      <c r="B11" s="3"/>
      <c r="C11" s="15"/>
      <c r="D11" s="20"/>
      <c r="E11" s="21"/>
      <c r="F11" s="5"/>
      <c r="G11" s="5"/>
      <c r="H11" s="5"/>
      <c r="I11" s="5"/>
      <c r="J11" s="22"/>
      <c r="K11" s="23"/>
      <c r="L11" s="7"/>
      <c r="M11" s="17"/>
      <c r="N11" s="16"/>
      <c r="O11" s="24"/>
      <c r="P11" s="25"/>
      <c r="Q11" s="26"/>
    </row>
    <row r="12" spans="1:41" x14ac:dyDescent="0.55000000000000004">
      <c r="A12" s="1"/>
      <c r="B12" s="1" t="s">
        <v>18</v>
      </c>
      <c r="C12" s="1"/>
      <c r="D12" s="1"/>
      <c r="E12" s="1"/>
      <c r="F12" s="27">
        <f>SUM(F7:F11)</f>
        <v>12115771.32</v>
      </c>
      <c r="G12" s="27">
        <f>SUM(G7:G11)</f>
        <v>10000000</v>
      </c>
      <c r="H12" s="27">
        <f t="shared" ref="H12:K12" si="0">SUM(H7:H11)</f>
        <v>10000000</v>
      </c>
      <c r="I12" s="27">
        <f t="shared" si="0"/>
        <v>1415771.3199999998</v>
      </c>
      <c r="J12" s="27">
        <f t="shared" si="0"/>
        <v>2105041.98</v>
      </c>
      <c r="K12" s="28">
        <f t="shared" si="0"/>
        <v>6000000</v>
      </c>
      <c r="L12" s="29">
        <f>SUM(L7:L11)</f>
        <v>9281948.75</v>
      </c>
      <c r="M12" s="1"/>
      <c r="N12" s="1"/>
      <c r="O12" s="1"/>
      <c r="P12" s="1"/>
      <c r="Q12" s="1"/>
    </row>
    <row r="13" spans="1:41" x14ac:dyDescent="0.55000000000000004">
      <c r="K13" s="8"/>
    </row>
    <row r="14" spans="1:41" x14ac:dyDescent="0.55000000000000004">
      <c r="I14" s="8"/>
    </row>
    <row r="15" spans="1:41" ht="15.6" customHeight="1" x14ac:dyDescent="0.55000000000000004">
      <c r="B15" s="18"/>
      <c r="J15" s="8"/>
    </row>
    <row r="16" spans="1:41" x14ac:dyDescent="0.55000000000000004">
      <c r="B16" s="18"/>
      <c r="C16" s="31">
        <v>5108081.1500000004</v>
      </c>
      <c r="D16" s="40"/>
      <c r="E16" s="40"/>
      <c r="H16" s="41"/>
      <c r="I16" s="41"/>
      <c r="J16" s="41"/>
    </row>
    <row r="17" spans="3:10" x14ac:dyDescent="0.55000000000000004">
      <c r="C17" s="31">
        <v>295221.71000000002</v>
      </c>
    </row>
    <row r="18" spans="3:10" x14ac:dyDescent="0.55000000000000004">
      <c r="C18" s="31"/>
      <c r="J18" s="8"/>
    </row>
    <row r="19" spans="3:10" x14ac:dyDescent="0.55000000000000004">
      <c r="C19" s="31"/>
      <c r="J19" s="8"/>
    </row>
    <row r="20" spans="3:10" x14ac:dyDescent="0.55000000000000004">
      <c r="C20" s="8">
        <f>SUM(C16:C19)</f>
        <v>5403302.8600000003</v>
      </c>
    </row>
  </sheetData>
  <mergeCells count="3">
    <mergeCell ref="F5:I5"/>
    <mergeCell ref="D16:E16"/>
    <mergeCell ref="H16:J16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1"/>
  <sheetViews>
    <sheetView workbookViewId="0">
      <selection activeCell="I19" sqref="I19"/>
    </sheetView>
  </sheetViews>
  <sheetFormatPr defaultRowHeight="14.4" x14ac:dyDescent="0.55000000000000004"/>
  <cols>
    <col min="2" max="2" width="19.89453125" bestFit="1" customWidth="1"/>
    <col min="4" max="4" width="12.5234375" bestFit="1" customWidth="1"/>
    <col min="5" max="5" width="11.1015625" bestFit="1" customWidth="1"/>
    <col min="6" max="6" width="12.5234375" bestFit="1" customWidth="1"/>
  </cols>
  <sheetData>
    <row r="3" spans="2:6" ht="28.8" x14ac:dyDescent="0.55000000000000004">
      <c r="B3" s="30" t="s">
        <v>24</v>
      </c>
      <c r="D3" s="31">
        <v>4782382.41</v>
      </c>
      <c r="E3" s="31">
        <f>D3*0.19</f>
        <v>908652.65789999999</v>
      </c>
      <c r="F3" s="31">
        <f>D3+E3</f>
        <v>5691035.0679000001</v>
      </c>
    </row>
    <row r="4" spans="2:6" x14ac:dyDescent="0.55000000000000004">
      <c r="B4" t="s">
        <v>25</v>
      </c>
      <c r="D4" s="31">
        <v>4862665.4800000004</v>
      </c>
      <c r="E4" s="31">
        <f>D4*0.19</f>
        <v>923906.44120000012</v>
      </c>
      <c r="F4" s="31">
        <f>D4+E4</f>
        <v>5786571.9212000007</v>
      </c>
    </row>
    <row r="5" spans="2:6" x14ac:dyDescent="0.55000000000000004">
      <c r="D5" s="31"/>
      <c r="E5" s="31"/>
      <c r="F5" s="31"/>
    </row>
    <row r="6" spans="2:6" x14ac:dyDescent="0.55000000000000004">
      <c r="D6" s="31"/>
      <c r="E6" s="31"/>
      <c r="F6" s="31"/>
    </row>
    <row r="8" spans="2:6" ht="28.8" x14ac:dyDescent="0.55000000000000004">
      <c r="B8" s="30" t="s">
        <v>27</v>
      </c>
      <c r="D8" s="31">
        <v>3162714.74</v>
      </c>
      <c r="E8" s="31">
        <f>D8*0.19</f>
        <v>600915.80060000008</v>
      </c>
      <c r="F8" s="31">
        <f>D8+E8</f>
        <v>3763630.5406000004</v>
      </c>
    </row>
    <row r="9" spans="2:6" x14ac:dyDescent="0.55000000000000004">
      <c r="B9" t="s">
        <v>28</v>
      </c>
      <c r="D9" s="31">
        <v>3368677.71</v>
      </c>
      <c r="E9" s="31">
        <f>D9*0.19</f>
        <v>640048.76489999995</v>
      </c>
      <c r="F9" s="31">
        <f>D9+E9</f>
        <v>4008726.4748999998</v>
      </c>
    </row>
    <row r="10" spans="2:6" x14ac:dyDescent="0.55000000000000004">
      <c r="D10" s="31"/>
      <c r="E10" s="31"/>
      <c r="F10" s="31"/>
    </row>
    <row r="11" spans="2:6" x14ac:dyDescent="0.55000000000000004">
      <c r="D11" s="31"/>
      <c r="E11" s="31"/>
      <c r="F11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proiecte fonduri EU</vt:lpstr>
      <vt:lpstr>Sheet1</vt:lpstr>
    </vt:vector>
  </TitlesOfParts>
  <Company>BCR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Cristina Chivoiu BCR</dc:creator>
  <cp:lastModifiedBy>Codrin RAITA</cp:lastModifiedBy>
  <cp:lastPrinted>2024-10-22T08:06:28Z</cp:lastPrinted>
  <dcterms:created xsi:type="dcterms:W3CDTF">2020-08-17T08:55:55Z</dcterms:created>
  <dcterms:modified xsi:type="dcterms:W3CDTF">2025-12-10T09:42:01Z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939b85-7e40-4a1d-91e1-0e84c3b219d7_Enabled">
    <vt:lpwstr>True</vt:lpwstr>
  </property>
  <property fmtid="{D5CDD505-2E9C-101B-9397-08002B2CF9AE}" pid="3" name="MSIP_Label_38939b85-7e40-4a1d-91e1-0e84c3b219d7_SiteId">
    <vt:lpwstr>3ad0376a-54d3-49a6-9e20-52de0a92fc89</vt:lpwstr>
  </property>
  <property fmtid="{D5CDD505-2E9C-101B-9397-08002B2CF9AE}" pid="4" name="MSIP_Label_38939b85-7e40-4a1d-91e1-0e84c3b219d7_Owner">
    <vt:lpwstr>MonicaCristina.Chivoiu@bcr.ro</vt:lpwstr>
  </property>
  <property fmtid="{D5CDD505-2E9C-101B-9397-08002B2CF9AE}" pid="5" name="MSIP_Label_38939b85-7e40-4a1d-91e1-0e84c3b219d7_SetDate">
    <vt:lpwstr>2021-06-07T08:48:10.6340806Z</vt:lpwstr>
  </property>
  <property fmtid="{D5CDD505-2E9C-101B-9397-08002B2CF9AE}" pid="6" name="MSIP_Label_38939b85-7e40-4a1d-91e1-0e84c3b219d7_Name">
    <vt:lpwstr>Internal</vt:lpwstr>
  </property>
  <property fmtid="{D5CDD505-2E9C-101B-9397-08002B2CF9AE}" pid="7" name="MSIP_Label_38939b85-7e40-4a1d-91e1-0e84c3b219d7_Application">
    <vt:lpwstr>Microsoft Azure Information Protection</vt:lpwstr>
  </property>
  <property fmtid="{D5CDD505-2E9C-101B-9397-08002B2CF9AE}" pid="8" name="MSIP_Label_38939b85-7e40-4a1d-91e1-0e84c3b219d7_ActionId">
    <vt:lpwstr>f500713b-6a85-4f23-84ad-5abfef27ee4f</vt:lpwstr>
  </property>
  <property fmtid="{D5CDD505-2E9C-101B-9397-08002B2CF9AE}" pid="9" name="MSIP_Label_38939b85-7e40-4a1d-91e1-0e84c3b219d7_Extended_MSFT_Method">
    <vt:lpwstr>Automatic</vt:lpwstr>
  </property>
  <property fmtid="{D5CDD505-2E9C-101B-9397-08002B2CF9AE}" pid="10" name="Sensitivity">
    <vt:lpwstr>Internal</vt:lpwstr>
  </property>
</Properties>
</file>